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10275" windowHeight="6915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M43" i="1"/>
  <c r="L43" i="1"/>
  <c r="I43" i="1"/>
  <c r="H43" i="1"/>
  <c r="D43" i="1"/>
  <c r="K42" i="1"/>
  <c r="M42" i="1" s="1"/>
  <c r="J42" i="1"/>
  <c r="G42" i="1"/>
  <c r="I42" i="1" s="1"/>
  <c r="F42" i="1"/>
  <c r="C42" i="1"/>
  <c r="B42" i="1"/>
  <c r="M41" i="1"/>
  <c r="L41" i="1"/>
  <c r="I41" i="1"/>
  <c r="H41" i="1"/>
  <c r="D41" i="1"/>
  <c r="M40" i="1"/>
  <c r="L40" i="1"/>
  <c r="I40" i="1"/>
  <c r="H40" i="1"/>
  <c r="D40" i="1"/>
  <c r="M39" i="1"/>
  <c r="L39" i="1"/>
  <c r="I39" i="1"/>
  <c r="H39" i="1"/>
  <c r="D39" i="1"/>
  <c r="M38" i="1"/>
  <c r="L38" i="1"/>
  <c r="I38" i="1"/>
  <c r="H38" i="1"/>
  <c r="D38" i="1"/>
  <c r="M37" i="1"/>
  <c r="L37" i="1"/>
  <c r="I37" i="1"/>
  <c r="H37" i="1"/>
  <c r="D37" i="1"/>
  <c r="M36" i="1"/>
  <c r="L36" i="1"/>
  <c r="I36" i="1"/>
  <c r="H36" i="1"/>
  <c r="D36" i="1"/>
  <c r="M35" i="1"/>
  <c r="L35" i="1"/>
  <c r="I35" i="1"/>
  <c r="H35" i="1"/>
  <c r="D35" i="1"/>
  <c r="M34" i="1"/>
  <c r="L34" i="1"/>
  <c r="I34" i="1"/>
  <c r="H34" i="1"/>
  <c r="D34" i="1"/>
  <c r="M33" i="1"/>
  <c r="L33" i="1"/>
  <c r="I33" i="1"/>
  <c r="H33" i="1"/>
  <c r="D33" i="1"/>
  <c r="M32" i="1"/>
  <c r="L32" i="1"/>
  <c r="I32" i="1"/>
  <c r="H32" i="1"/>
  <c r="D32" i="1"/>
  <c r="M31" i="1"/>
  <c r="L31" i="1"/>
  <c r="I31" i="1"/>
  <c r="H31" i="1"/>
  <c r="D31" i="1"/>
  <c r="M30" i="1"/>
  <c r="L30" i="1"/>
  <c r="I30" i="1"/>
  <c r="H30" i="1"/>
  <c r="D30" i="1"/>
  <c r="K29" i="1"/>
  <c r="M29" i="1" s="1"/>
  <c r="J29" i="1"/>
  <c r="G29" i="1"/>
  <c r="I29" i="1" s="1"/>
  <c r="F29" i="1"/>
  <c r="C29" i="1"/>
  <c r="D29" i="1" s="1"/>
  <c r="B29" i="1"/>
  <c r="M28" i="1"/>
  <c r="L28" i="1"/>
  <c r="I28" i="1"/>
  <c r="H28" i="1"/>
  <c r="D28" i="1"/>
  <c r="M27" i="1"/>
  <c r="K27" i="1"/>
  <c r="J27" i="1"/>
  <c r="L27" i="1" s="1"/>
  <c r="I27" i="1"/>
  <c r="G27" i="1"/>
  <c r="F27" i="1"/>
  <c r="H27" i="1" s="1"/>
  <c r="C27" i="1"/>
  <c r="B27" i="1"/>
  <c r="D27" i="1" s="1"/>
  <c r="M26" i="1"/>
  <c r="L26" i="1"/>
  <c r="I26" i="1"/>
  <c r="H26" i="1"/>
  <c r="D26" i="1"/>
  <c r="M25" i="1"/>
  <c r="L25" i="1"/>
  <c r="I25" i="1"/>
  <c r="H25" i="1"/>
  <c r="D25" i="1"/>
  <c r="M24" i="1"/>
  <c r="L24" i="1"/>
  <c r="I24" i="1"/>
  <c r="H24" i="1"/>
  <c r="D24" i="1"/>
  <c r="K23" i="1"/>
  <c r="M23" i="1" s="1"/>
  <c r="J23" i="1"/>
  <c r="G23" i="1"/>
  <c r="H23" i="1" s="1"/>
  <c r="F23" i="1"/>
  <c r="C23" i="1"/>
  <c r="B23" i="1"/>
  <c r="K22" i="1"/>
  <c r="G22" i="1"/>
  <c r="C22" i="1"/>
  <c r="M21" i="1"/>
  <c r="L21" i="1"/>
  <c r="I21" i="1"/>
  <c r="H21" i="1"/>
  <c r="D21" i="1"/>
  <c r="M20" i="1"/>
  <c r="K20" i="1"/>
  <c r="J20" i="1"/>
  <c r="L20" i="1" s="1"/>
  <c r="I20" i="1"/>
  <c r="G20" i="1"/>
  <c r="F20" i="1"/>
  <c r="H20" i="1" s="1"/>
  <c r="C20" i="1"/>
  <c r="B20" i="1"/>
  <c r="D20" i="1" s="1"/>
  <c r="M19" i="1"/>
  <c r="L19" i="1"/>
  <c r="I19" i="1"/>
  <c r="H19" i="1"/>
  <c r="D19" i="1"/>
  <c r="K18" i="1"/>
  <c r="L18" i="1" s="1"/>
  <c r="J18" i="1"/>
  <c r="G18" i="1"/>
  <c r="H18" i="1" s="1"/>
  <c r="F18" i="1"/>
  <c r="C18" i="1"/>
  <c r="B18" i="1"/>
  <c r="M17" i="1"/>
  <c r="L17" i="1"/>
  <c r="I17" i="1"/>
  <c r="H17" i="1"/>
  <c r="D17" i="1"/>
  <c r="M16" i="1"/>
  <c r="L16" i="1"/>
  <c r="I16" i="1"/>
  <c r="H16" i="1"/>
  <c r="D16" i="1"/>
  <c r="M15" i="1"/>
  <c r="L15" i="1"/>
  <c r="I15" i="1"/>
  <c r="H15" i="1"/>
  <c r="D15" i="1"/>
  <c r="M14" i="1"/>
  <c r="L14" i="1"/>
  <c r="I14" i="1"/>
  <c r="H14" i="1"/>
  <c r="D14" i="1"/>
  <c r="M13" i="1"/>
  <c r="L13" i="1"/>
  <c r="I13" i="1"/>
  <c r="H13" i="1"/>
  <c r="D13" i="1"/>
  <c r="M12" i="1"/>
  <c r="L12" i="1"/>
  <c r="I12" i="1"/>
  <c r="H12" i="1"/>
  <c r="D12" i="1"/>
  <c r="M11" i="1"/>
  <c r="L11" i="1"/>
  <c r="I11" i="1"/>
  <c r="H11" i="1"/>
  <c r="D11" i="1"/>
  <c r="M10" i="1"/>
  <c r="L10" i="1"/>
  <c r="I10" i="1"/>
  <c r="H10" i="1"/>
  <c r="D10" i="1"/>
  <c r="K9" i="1"/>
  <c r="J9" i="1"/>
  <c r="G9" i="1"/>
  <c r="G8" i="1" s="1"/>
  <c r="F9" i="1"/>
  <c r="C9" i="1"/>
  <c r="D9" i="1" s="1"/>
  <c r="B9" i="1"/>
  <c r="K8" i="1"/>
  <c r="K44" i="1" s="1"/>
  <c r="C8" i="1"/>
  <c r="C44" i="1" s="1"/>
  <c r="L9" i="1" l="1"/>
  <c r="E38" i="1"/>
  <c r="E34" i="1"/>
  <c r="E30" i="1"/>
  <c r="E26" i="1"/>
  <c r="E24" i="1"/>
  <c r="E20" i="1"/>
  <c r="E19" i="1"/>
  <c r="E16" i="1"/>
  <c r="E12" i="1"/>
  <c r="E41" i="1"/>
  <c r="E39" i="1"/>
  <c r="E37" i="1"/>
  <c r="E35" i="1"/>
  <c r="E33" i="1"/>
  <c r="E31" i="1"/>
  <c r="E28" i="1"/>
  <c r="E25" i="1"/>
  <c r="E21" i="1"/>
  <c r="E17" i="1"/>
  <c r="E15" i="1"/>
  <c r="E13" i="1"/>
  <c r="E11" i="1"/>
  <c r="E44" i="1"/>
  <c r="E43" i="1"/>
  <c r="E40" i="1"/>
  <c r="E36" i="1"/>
  <c r="E32" i="1"/>
  <c r="E27" i="1"/>
  <c r="E14" i="1"/>
  <c r="E10" i="1"/>
  <c r="E23" i="1"/>
  <c r="E22" i="1"/>
  <c r="E42" i="1"/>
  <c r="K45" i="1"/>
  <c r="M44" i="1"/>
  <c r="G44" i="1"/>
  <c r="I8" i="1"/>
  <c r="E18" i="1"/>
  <c r="D8" i="1"/>
  <c r="H9" i="1"/>
  <c r="D18" i="1"/>
  <c r="D23" i="1"/>
  <c r="L23" i="1"/>
  <c r="H29" i="1"/>
  <c r="L29" i="1"/>
  <c r="D42" i="1"/>
  <c r="H42" i="1"/>
  <c r="L42" i="1"/>
  <c r="E8" i="1"/>
  <c r="M8" i="1"/>
  <c r="E9" i="1"/>
  <c r="I9" i="1"/>
  <c r="M9" i="1"/>
  <c r="I18" i="1"/>
  <c r="M18" i="1"/>
  <c r="I22" i="1"/>
  <c r="M22" i="1"/>
  <c r="I23" i="1"/>
  <c r="E29" i="1"/>
  <c r="B8" i="1"/>
  <c r="F8" i="1"/>
  <c r="F44" i="1" s="1"/>
  <c r="F45" i="1" s="1"/>
  <c r="J8" i="1"/>
  <c r="B22" i="1"/>
  <c r="D22" i="1" s="1"/>
  <c r="F22" i="1"/>
  <c r="H22" i="1" s="1"/>
  <c r="J22" i="1"/>
  <c r="L22" i="1" s="1"/>
  <c r="H44" i="1" l="1"/>
  <c r="I44" i="1"/>
  <c r="G45" i="1"/>
  <c r="B44" i="1"/>
  <c r="D44" i="1" s="1"/>
  <c r="H8" i="1"/>
  <c r="J44" i="1"/>
  <c r="L8" i="1"/>
  <c r="M45" i="1"/>
  <c r="H45" i="1" l="1"/>
  <c r="I45" i="1"/>
  <c r="J45" i="1"/>
  <c r="L45" i="1" s="1"/>
  <c r="L44" i="1"/>
</calcChain>
</file>

<file path=xl/sharedStrings.xml><?xml version="1.0" encoding="utf-8"?>
<sst xmlns="http://schemas.openxmlformats.org/spreadsheetml/2006/main" count="55" uniqueCount="51">
  <si>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</si>
  <si>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</si>
  <si>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</si>
  <si>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</si>
  <si>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</si>
  <si>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</si>
  <si>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</si>
  <si>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</si>
  <si>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</si>
  <si>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</si>
  <si>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</si>
  <si>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</si>
  <si>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</si>
  <si>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</si>
  <si>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</si>
  <si>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</si>
  <si>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</si>
  <si>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</si>
  <si>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</si>
  <si>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</si>
  <si>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</si>
  <si>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</si>
  <si>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</si>
  <si>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</si>
  <si>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</si>
  <si>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</si>
  <si>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</si>
  <si>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</si>
  <si>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</si>
  <si>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</si>
  <si>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</si>
  <si>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</si>
  <si>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</si>
  <si>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</si>
  <si>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</si>
  <si>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</si>
  <si>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</si>
  <si>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</si>
  <si>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</si>
  <si>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</si>
  <si>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</si>
  <si>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Change    ('18/'17)</t>
  </si>
  <si>
    <t>SECTORAL EXPORT FIGURES - 1000 $</t>
  </si>
  <si>
    <t>LAST 12 MONTHS</t>
  </si>
  <si>
    <t xml:space="preserve"> Share(18)  (%)</t>
  </si>
  <si>
    <t>For the last 12 months; first 11 eleven months' figures are from TUİK and last month's figures are taken from TİM data</t>
  </si>
  <si>
    <t>T O T A L (TİM+TUİK (Turkey Statistical Institute)*)</t>
  </si>
  <si>
    <t>For January-May period, TUİK figures was used for the first month.</t>
  </si>
  <si>
    <t>1 - 30 JUNE</t>
  </si>
  <si>
    <t>1st JANUARY  -  30th JUNE</t>
  </si>
  <si>
    <t>1 - 30 JUNE EXPORT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</si>
</sst>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5" fontId="21" fillId="40" borderId="9" xfId="1" applyNumberFormat="1" applyFont="1" applyFill="1" applyBorder="1" applyAlignment="1">
      <alignment horizont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23" borderId="22" xfId="1" applyNumberFormat="1" applyFont="1" applyFill="1" applyBorder="1" applyAlignment="1">
      <alignment horizontal="center"/>
    </xf>
    <xf numFmtId="165" fontId="21" fillId="23" borderId="23" xfId="1" applyNumberFormat="1" applyFont="1" applyFill="1" applyBorder="1" applyAlignment="1">
      <alignment horizontal="center"/>
    </xf>
    <xf numFmtId="3" fontId="24" fillId="0" borderId="22" xfId="1" applyNumberFormat="1" applyFont="1" applyFill="1" applyBorder="1" applyAlignment="1">
      <alignment horizontal="center"/>
    </xf>
    <xf numFmtId="165" fontId="24" fillId="0" borderId="23" xfId="1" applyNumberFormat="1" applyFont="1" applyFill="1" applyBorder="1" applyAlignment="1">
      <alignment horizontal="center"/>
    </xf>
    <xf numFmtId="165" fontId="21" fillId="0" borderId="23" xfId="1" applyNumberFormat="1" applyFont="1" applyFill="1" applyBorder="1" applyAlignment="1">
      <alignment horizontal="center"/>
    </xf>
    <xf numFmtId="3" fontId="21" fillId="0" borderId="22" xfId="1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center"/>
    </xf>
    <xf numFmtId="165" fontId="26" fillId="0" borderId="23" xfId="1" applyNumberFormat="1" applyFont="1" applyFill="1" applyBorder="1" applyAlignment="1">
      <alignment horizontal="center"/>
    </xf>
    <xf numFmtId="3" fontId="25" fillId="23" borderId="22" xfId="1" applyNumberFormat="1" applyFont="1" applyFill="1" applyBorder="1" applyAlignment="1">
      <alignment horizontal="center"/>
    </xf>
    <xf numFmtId="165" fontId="25" fillId="23" borderId="23" xfId="1" applyNumberFormat="1" applyFont="1" applyFill="1" applyBorder="1" applyAlignment="1">
      <alignment horizontal="center"/>
    </xf>
    <xf numFmtId="3" fontId="27" fillId="23" borderId="22" xfId="1" applyNumberFormat="1" applyFont="1" applyFill="1" applyBorder="1" applyAlignment="1">
      <alignment horizontal="center"/>
    </xf>
    <xf numFmtId="166" fontId="27" fillId="23" borderId="23" xfId="1" applyNumberFormat="1" applyFont="1" applyFill="1" applyBorder="1" applyAlignment="1">
      <alignment horizontal="center"/>
    </xf>
    <xf numFmtId="3" fontId="29" fillId="23" borderId="24" xfId="1" applyNumberFormat="1" applyFont="1" applyFill="1" applyBorder="1" applyAlignment="1">
      <alignment horizontal="center"/>
    </xf>
    <xf numFmtId="3" fontId="29" fillId="23" borderId="25" xfId="1" applyNumberFormat="1" applyFont="1" applyFill="1" applyBorder="1" applyAlignment="1">
      <alignment horizontal="center"/>
    </xf>
    <xf numFmtId="165" fontId="29" fillId="23" borderId="25" xfId="1" applyNumberFormat="1" applyFont="1" applyFill="1" applyBorder="1" applyAlignment="1">
      <alignment horizontal="center"/>
    </xf>
    <xf numFmtId="165" fontId="29" fillId="23" borderId="26" xfId="1" applyNumberFormat="1" applyFont="1" applyFill="1" applyBorder="1" applyAlignment="1">
      <alignment horizontal="center"/>
    </xf>
    <xf numFmtId="3" fontId="48" fillId="23" borderId="24" xfId="1" applyNumberFormat="1" applyFont="1" applyFill="1" applyBorder="1" applyAlignment="1">
      <alignment horizontal="center"/>
    </xf>
    <xf numFmtId="3" fontId="48" fillId="23" borderId="25" xfId="1" applyNumberFormat="1" applyFont="1" applyFill="1" applyBorder="1" applyAlignment="1">
      <alignment horizontal="center"/>
    </xf>
    <xf numFmtId="165" fontId="48" fillId="40" borderId="25" xfId="1" applyNumberFormat="1" applyFont="1" applyFill="1" applyBorder="1" applyAlignment="1">
      <alignment horizontal="center"/>
    </xf>
    <xf numFmtId="165" fontId="48" fillId="23" borderId="26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38" t="s">
        <v>50</v>
      </c>
      <c r="C1" s="38"/>
      <c r="D1" s="38"/>
      <c r="E1" s="38"/>
      <c r="F1" s="38"/>
      <c r="G1" s="38"/>
      <c r="H1" s="38"/>
      <c r="I1" s="38"/>
      <c r="J1" s="38"/>
      <c r="K1" s="28"/>
      <c r="L1" s="28"/>
      <c r="M1" s="28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">
      <c r="A6" s="3"/>
      <c r="B6" s="34" t="s">
        <v>48</v>
      </c>
      <c r="C6" s="34"/>
      <c r="D6" s="34"/>
      <c r="E6" s="34"/>
      <c r="F6" s="34" t="s">
        <v>49</v>
      </c>
      <c r="G6" s="34"/>
      <c r="H6" s="34"/>
      <c r="I6" s="34"/>
      <c r="J6" s="34" t="s">
        <v>43</v>
      </c>
      <c r="K6" s="34"/>
      <c r="L6" s="34"/>
      <c r="M6" s="34"/>
    </row>
    <row r="7" spans="1:13" ht="45" x14ac:dyDescent="0.25">
      <c r="A7" s="4" t="s">
        <v>29</v>
      </c>
      <c r="B7" s="5">
        <v>2017</v>
      </c>
      <c r="C7" s="6">
        <v>2018</v>
      </c>
      <c r="D7" s="7" t="s">
        <v>41</v>
      </c>
      <c r="E7" s="7" t="s">
        <v>44</v>
      </c>
      <c r="F7" s="5">
        <v>2017</v>
      </c>
      <c r="G7" s="6">
        <v>2018</v>
      </c>
      <c r="H7" s="7" t="s">
        <v>41</v>
      </c>
      <c r="I7" s="7" t="s">
        <v>44</v>
      </c>
      <c r="J7" s="5" t="s">
        <v>0</v>
      </c>
      <c r="K7" s="5" t="s">
        <v>1</v>
      </c>
      <c r="L7" s="7" t="s">
        <v>41</v>
      </c>
      <c r="M7" s="7" t="s">
        <v>44</v>
      </c>
    </row>
    <row r="8" spans="1:13" ht="16.5" x14ac:dyDescent="0.25">
      <c r="A8" s="20" t="s">
        <v>30</v>
      </c>
      <c r="B8" s="39">
        <f>B9+B18+B20</f>
        <v>1596028.2070200001</v>
      </c>
      <c r="C8" s="21">
        <f>C9+C18+C20</f>
        <v>1595006.5486799998</v>
      </c>
      <c r="D8" s="19">
        <f t="shared" ref="D8:D44" si="0">(C8-B8)/B8*100</f>
        <v>-6.4012549120788312E-2</v>
      </c>
      <c r="E8" s="40">
        <f>C8/C$44*100</f>
        <v>12.657110121895704</v>
      </c>
      <c r="F8" s="39">
        <f>F9+F18+F20</f>
        <v>10061336.887600001</v>
      </c>
      <c r="G8" s="21">
        <f>G9+G18+G20</f>
        <v>11005571.25374</v>
      </c>
      <c r="H8" s="19">
        <f t="shared" ref="H8:H46" si="1">(G8-F8)/F8*100</f>
        <v>9.3847803397152063</v>
      </c>
      <c r="I8" s="40">
        <f>G8/G$46*100</f>
        <v>13.436056218643808</v>
      </c>
      <c r="J8" s="39">
        <f>J9+J18+J20</f>
        <v>14008804.065469999</v>
      </c>
      <c r="K8" s="21">
        <f>K9+K18+K20</f>
        <v>22164742.4954</v>
      </c>
      <c r="L8" s="19">
        <f t="shared" ref="L8:L46" si="2">(K8-J8)/J8*100</f>
        <v>58.22009067878534</v>
      </c>
      <c r="M8" s="40">
        <f>K8/K$46*100</f>
        <v>13.721836088331871</v>
      </c>
    </row>
    <row r="9" spans="1:13" ht="15.75" x14ac:dyDescent="0.25">
      <c r="A9" s="9" t="s">
        <v>31</v>
      </c>
      <c r="B9" s="39">
        <f>B10+B11+B12+B13+B14+B15+B16+B17</f>
        <v>1057810.7921900002</v>
      </c>
      <c r="C9" s="21">
        <f>C10+C11+C12+C13+C14+C15+C16+C17</f>
        <v>1018950.2439299998</v>
      </c>
      <c r="D9" s="19">
        <f t="shared" si="0"/>
        <v>-3.6736766675963755</v>
      </c>
      <c r="E9" s="40">
        <f t="shared" ref="E9:E44" si="3">C9/C$44*100</f>
        <v>8.0858385545989169</v>
      </c>
      <c r="F9" s="39">
        <f>F10+F11+F12+F13+F14+F15+F16+F17</f>
        <v>6876288.7672000006</v>
      </c>
      <c r="G9" s="21">
        <f>G10+G11+G12+G13+G14+G15+G16+G17</f>
        <v>7320952.3902499992</v>
      </c>
      <c r="H9" s="19">
        <f t="shared" si="1"/>
        <v>6.4666223031681094</v>
      </c>
      <c r="I9" s="40">
        <f t="shared" ref="I9:I46" si="4">G9/G$46*100</f>
        <v>8.9377212342327699</v>
      </c>
      <c r="J9" s="39">
        <f>J10+J11+J12+J13+J14+J15+J16+J17</f>
        <v>7784497.6227000002</v>
      </c>
      <c r="K9" s="21">
        <f>K10+K11+K12+K13+K14+K15+K16+K17</f>
        <v>14960077.272469999</v>
      </c>
      <c r="L9" s="19">
        <f t="shared" si="2"/>
        <v>92.177812847493655</v>
      </c>
      <c r="M9" s="40">
        <f t="shared" ref="M9:M46" si="5">K9/K$46*100</f>
        <v>9.2615435638025279</v>
      </c>
    </row>
    <row r="10" spans="1:13" ht="14.25" x14ac:dyDescent="0.2">
      <c r="A10" s="11" t="s">
        <v>7</v>
      </c>
      <c r="B10" s="41">
        <v>466088.37203000003</v>
      </c>
      <c r="C10" s="12">
        <v>448558.25456999999</v>
      </c>
      <c r="D10" s="13">
        <f t="shared" si="0"/>
        <v>-3.7611145250522795</v>
      </c>
      <c r="E10" s="42">
        <f t="shared" si="3"/>
        <v>3.5595159335717947</v>
      </c>
      <c r="F10" s="41">
        <v>3219916.79195</v>
      </c>
      <c r="G10" s="12">
        <v>3224916.8487</v>
      </c>
      <c r="H10" s="13">
        <f t="shared" si="1"/>
        <v>0.15528527825627214</v>
      </c>
      <c r="I10" s="42">
        <f t="shared" si="4"/>
        <v>3.9371117664482909</v>
      </c>
      <c r="J10" s="41">
        <v>3</v>
      </c>
      <c r="K10" s="12">
        <v>6374238.3351999996</v>
      </c>
      <c r="L10" s="13">
        <f t="shared" si="2"/>
        <v>212474511.17333332</v>
      </c>
      <c r="M10" s="42">
        <f t="shared" si="5"/>
        <v>3.9461885759208926</v>
      </c>
    </row>
    <row r="11" spans="1:13" ht="14.25" x14ac:dyDescent="0.2">
      <c r="A11" s="11" t="s">
        <v>6</v>
      </c>
      <c r="B11" s="41">
        <v>190392.67696000001</v>
      </c>
      <c r="C11" s="12">
        <v>168075.38026000001</v>
      </c>
      <c r="D11" s="13">
        <f t="shared" si="0"/>
        <v>-11.72172010832575</v>
      </c>
      <c r="E11" s="42">
        <f t="shared" si="3"/>
        <v>1.3337553996194389</v>
      </c>
      <c r="F11" s="41">
        <v>954206.37361000001</v>
      </c>
      <c r="G11" s="12">
        <v>1175565.3187500001</v>
      </c>
      <c r="H11" s="13">
        <f t="shared" si="1"/>
        <v>23.198225379960956</v>
      </c>
      <c r="I11" s="42">
        <f t="shared" si="4"/>
        <v>1.435178724234361</v>
      </c>
      <c r="J11" s="41">
        <v>2041747.88323</v>
      </c>
      <c r="K11" s="12">
        <v>2452184.64016</v>
      </c>
      <c r="L11" s="13">
        <f t="shared" si="2"/>
        <v>20.102225171929554</v>
      </c>
      <c r="M11" s="42">
        <f t="shared" si="5"/>
        <v>1.5181081258933593</v>
      </c>
    </row>
    <row r="12" spans="1:13" ht="14.25" x14ac:dyDescent="0.2">
      <c r="A12" s="11" t="s">
        <v>4</v>
      </c>
      <c r="B12" s="41">
        <v>110942.53479999999</v>
      </c>
      <c r="C12" s="12">
        <v>118936.55381</v>
      </c>
      <c r="D12" s="13">
        <f t="shared" si="0"/>
        <v>7.2055492732441193</v>
      </c>
      <c r="E12" s="42">
        <f t="shared" si="3"/>
        <v>0.9438162246655234</v>
      </c>
      <c r="F12" s="41">
        <v>654789.54451000004</v>
      </c>
      <c r="G12" s="12">
        <v>764015.59546999994</v>
      </c>
      <c r="H12" s="13">
        <f t="shared" si="1"/>
        <v>16.681092707693928</v>
      </c>
      <c r="I12" s="42">
        <f t="shared" si="4"/>
        <v>0.93274181375792642</v>
      </c>
      <c r="J12" s="41">
        <v>1352581.0359799999</v>
      </c>
      <c r="K12" s="12">
        <v>1525218.48948</v>
      </c>
      <c r="L12" s="13">
        <f t="shared" si="2"/>
        <v>12.763557147976515</v>
      </c>
      <c r="M12" s="42">
        <f t="shared" si="5"/>
        <v>0.94423827012117045</v>
      </c>
    </row>
    <row r="13" spans="1:13" ht="14.25" x14ac:dyDescent="0.2">
      <c r="A13" s="11" t="s">
        <v>5</v>
      </c>
      <c r="B13" s="41">
        <v>75691.72696</v>
      </c>
      <c r="C13" s="12">
        <v>72296.677020000003</v>
      </c>
      <c r="D13" s="13">
        <f t="shared" si="0"/>
        <v>-4.485364618241757</v>
      </c>
      <c r="E13" s="42">
        <f t="shared" si="3"/>
        <v>0.57370736392685051</v>
      </c>
      <c r="F13" s="41">
        <v>570548.73352000001</v>
      </c>
      <c r="G13" s="12">
        <v>605646.36444000003</v>
      </c>
      <c r="H13" s="13">
        <f t="shared" si="1"/>
        <v>6.1515570639277763</v>
      </c>
      <c r="I13" s="42">
        <f t="shared" si="4"/>
        <v>0.7393981115217193</v>
      </c>
      <c r="J13" s="41">
        <v>1271698.45888</v>
      </c>
      <c r="K13" s="12">
        <v>1315206.5767999999</v>
      </c>
      <c r="L13" s="13">
        <f t="shared" si="2"/>
        <v>3.4212605681946009</v>
      </c>
      <c r="M13" s="42">
        <f t="shared" si="5"/>
        <v>0.81422326800733602</v>
      </c>
    </row>
    <row r="14" spans="1:13" ht="14.25" x14ac:dyDescent="0.2">
      <c r="A14" s="11" t="s">
        <v>2</v>
      </c>
      <c r="B14" s="41">
        <v>112166.45758</v>
      </c>
      <c r="C14" s="12">
        <v>102260.21081</v>
      </c>
      <c r="D14" s="13">
        <f t="shared" si="0"/>
        <v>-8.8317372089018757</v>
      </c>
      <c r="E14" s="42">
        <f t="shared" si="3"/>
        <v>0.81148177753978223</v>
      </c>
      <c r="F14" s="41">
        <v>843457.45756000001</v>
      </c>
      <c r="G14" s="12">
        <v>803937.07126</v>
      </c>
      <c r="H14" s="13">
        <f t="shared" si="1"/>
        <v>-4.6855221855915241</v>
      </c>
      <c r="I14" s="42">
        <f t="shared" si="4"/>
        <v>0.98147960125472622</v>
      </c>
      <c r="J14" s="41">
        <v>1903378.77036</v>
      </c>
      <c r="K14" s="12">
        <v>1823493.4089500001</v>
      </c>
      <c r="L14" s="13">
        <f t="shared" si="2"/>
        <v>-4.1970291280957497</v>
      </c>
      <c r="M14" s="42">
        <f t="shared" si="5"/>
        <v>1.1288954821360249</v>
      </c>
    </row>
    <row r="15" spans="1:13" ht="14.25" x14ac:dyDescent="0.2">
      <c r="A15" s="11" t="s">
        <v>3</v>
      </c>
      <c r="B15" s="41">
        <v>25930.344700000001</v>
      </c>
      <c r="C15" s="12">
        <v>17136.780299999999</v>
      </c>
      <c r="D15" s="13">
        <f t="shared" si="0"/>
        <v>-33.912254162976872</v>
      </c>
      <c r="E15" s="42">
        <f t="shared" si="3"/>
        <v>0.13598822874510286</v>
      </c>
      <c r="F15" s="41">
        <v>164805.96660000001</v>
      </c>
      <c r="G15" s="12">
        <v>242243.86473999999</v>
      </c>
      <c r="H15" s="13">
        <f t="shared" si="1"/>
        <v>46.987314681360552</v>
      </c>
      <c r="I15" s="42">
        <f t="shared" si="4"/>
        <v>0.2957413213932093</v>
      </c>
      <c r="J15" s="41">
        <v>265245.68922</v>
      </c>
      <c r="K15" s="12">
        <v>400355.35746999999</v>
      </c>
      <c r="L15" s="13">
        <f t="shared" si="2"/>
        <v>50.937554780744186</v>
      </c>
      <c r="M15" s="42">
        <f t="shared" si="5"/>
        <v>0.24785357165457617</v>
      </c>
    </row>
    <row r="16" spans="1:13" ht="14.25" x14ac:dyDescent="0.2">
      <c r="A16" s="11" t="s">
        <v>8</v>
      </c>
      <c r="B16" s="41">
        <v>72979.066900000005</v>
      </c>
      <c r="C16" s="12">
        <v>86879.483730000007</v>
      </c>
      <c r="D16" s="13">
        <f t="shared" si="0"/>
        <v>19.047128745900697</v>
      </c>
      <c r="E16" s="42">
        <f t="shared" si="3"/>
        <v>0.68942863827995071</v>
      </c>
      <c r="F16" s="41">
        <v>417763.94024999999</v>
      </c>
      <c r="G16" s="12">
        <v>439522.36401999998</v>
      </c>
      <c r="H16" s="13">
        <f t="shared" si="1"/>
        <v>5.2083058573651018</v>
      </c>
      <c r="I16" s="42">
        <f t="shared" si="4"/>
        <v>0.53658706632943864</v>
      </c>
      <c r="J16" s="41">
        <v>869947.37155000004</v>
      </c>
      <c r="K16" s="12">
        <v>970282.66569000005</v>
      </c>
      <c r="L16" s="13">
        <f t="shared" si="2"/>
        <v>11.533490119204673</v>
      </c>
      <c r="M16" s="42">
        <f t="shared" si="5"/>
        <v>0.60068641450317084</v>
      </c>
    </row>
    <row r="17" spans="1:13" ht="14.25" x14ac:dyDescent="0.2">
      <c r="A17" s="11" t="s">
        <v>9</v>
      </c>
      <c r="B17" s="41">
        <v>3619.6122599999999</v>
      </c>
      <c r="C17" s="12">
        <v>4806.9034300000003</v>
      </c>
      <c r="D17" s="13">
        <f t="shared" si="0"/>
        <v>32.801612015757748</v>
      </c>
      <c r="E17" s="42">
        <f t="shared" si="3"/>
        <v>3.8144988250474313E-2</v>
      </c>
      <c r="F17" s="41">
        <v>50799.959199999998</v>
      </c>
      <c r="G17" s="12">
        <v>65104.962870000003</v>
      </c>
      <c r="H17" s="13">
        <f t="shared" si="1"/>
        <v>28.1594786595813</v>
      </c>
      <c r="I17" s="42">
        <f t="shared" si="4"/>
        <v>7.9482829293097523E-2</v>
      </c>
      <c r="J17" s="41">
        <v>79895.413480000003</v>
      </c>
      <c r="K17" s="12">
        <v>99097.798720000006</v>
      </c>
      <c r="L17" s="13">
        <f t="shared" si="2"/>
        <v>24.034402481447678</v>
      </c>
      <c r="M17" s="42">
        <f t="shared" si="5"/>
        <v>6.1349855565998715E-2</v>
      </c>
    </row>
    <row r="18" spans="1:13" ht="15.75" x14ac:dyDescent="0.25">
      <c r="A18" s="9" t="s">
        <v>32</v>
      </c>
      <c r="B18" s="39">
        <f>B19</f>
        <v>185578.56244000001</v>
      </c>
      <c r="C18" s="21">
        <f>C19</f>
        <v>190543.20592000001</v>
      </c>
      <c r="D18" s="19">
        <f t="shared" si="0"/>
        <v>2.6752246675071283</v>
      </c>
      <c r="E18" s="40">
        <f t="shared" si="3"/>
        <v>1.5120479237557944</v>
      </c>
      <c r="F18" s="39">
        <f>F19</f>
        <v>1048221.55761</v>
      </c>
      <c r="G18" s="21">
        <f>G19</f>
        <v>1231675.56439</v>
      </c>
      <c r="H18" s="19">
        <f t="shared" si="1"/>
        <v>17.501453337621168</v>
      </c>
      <c r="I18" s="40">
        <f t="shared" si="4"/>
        <v>1.5036804310044438</v>
      </c>
      <c r="J18" s="39">
        <f>J19</f>
        <v>2057554.1784900001</v>
      </c>
      <c r="K18" s="21">
        <f>K19</f>
        <v>2443740.7317400002</v>
      </c>
      <c r="L18" s="19">
        <f t="shared" si="2"/>
        <v>18.76920458704106</v>
      </c>
      <c r="M18" s="40">
        <f t="shared" si="5"/>
        <v>1.5128806378091566</v>
      </c>
    </row>
    <row r="19" spans="1:13" ht="14.25" x14ac:dyDescent="0.2">
      <c r="A19" s="11" t="s">
        <v>10</v>
      </c>
      <c r="B19" s="41">
        <v>185578.56244000001</v>
      </c>
      <c r="C19" s="12">
        <v>190543.20592000001</v>
      </c>
      <c r="D19" s="13">
        <f t="shared" si="0"/>
        <v>2.6752246675071283</v>
      </c>
      <c r="E19" s="42">
        <f t="shared" si="3"/>
        <v>1.5120479237557944</v>
      </c>
      <c r="F19" s="41">
        <v>1048221.55761</v>
      </c>
      <c r="G19" s="12">
        <v>1231675.56439</v>
      </c>
      <c r="H19" s="13">
        <f t="shared" si="1"/>
        <v>17.501453337621168</v>
      </c>
      <c r="I19" s="42">
        <f t="shared" si="4"/>
        <v>1.5036804310044438</v>
      </c>
      <c r="J19" s="41">
        <v>2057554.1784900001</v>
      </c>
      <c r="K19" s="12">
        <v>2443740.7317400002</v>
      </c>
      <c r="L19" s="13">
        <f t="shared" si="2"/>
        <v>18.76920458704106</v>
      </c>
      <c r="M19" s="42">
        <f t="shared" si="5"/>
        <v>1.5128806378091566</v>
      </c>
    </row>
    <row r="20" spans="1:13" ht="15.75" x14ac:dyDescent="0.25">
      <c r="A20" s="9" t="s">
        <v>33</v>
      </c>
      <c r="B20" s="39">
        <f>B21</f>
        <v>352638.85239000001</v>
      </c>
      <c r="C20" s="21">
        <f>C21</f>
        <v>385513.09882999997</v>
      </c>
      <c r="D20" s="10">
        <f t="shared" si="0"/>
        <v>9.3223552133282173</v>
      </c>
      <c r="E20" s="43">
        <f t="shared" si="3"/>
        <v>3.0592236435409919</v>
      </c>
      <c r="F20" s="39">
        <f>F21</f>
        <v>2136826.5627899999</v>
      </c>
      <c r="G20" s="21">
        <f>G21</f>
        <v>2452943.2990999999</v>
      </c>
      <c r="H20" s="10">
        <f t="shared" si="1"/>
        <v>14.793747972566127</v>
      </c>
      <c r="I20" s="43">
        <f t="shared" si="4"/>
        <v>2.9946545534065945</v>
      </c>
      <c r="J20" s="39">
        <f>J21</f>
        <v>4166752.2642799998</v>
      </c>
      <c r="K20" s="21">
        <f>K21</f>
        <v>4760924.4911900004</v>
      </c>
      <c r="L20" s="10">
        <f t="shared" si="2"/>
        <v>14.259840499844826</v>
      </c>
      <c r="M20" s="43">
        <f t="shared" si="5"/>
        <v>2.9474118867201859</v>
      </c>
    </row>
    <row r="21" spans="1:13" ht="14.25" x14ac:dyDescent="0.2">
      <c r="A21" s="11" t="s">
        <v>11</v>
      </c>
      <c r="B21" s="41">
        <v>352638.85239000001</v>
      </c>
      <c r="C21" s="12">
        <v>385513.09882999997</v>
      </c>
      <c r="D21" s="13">
        <f t="shared" si="0"/>
        <v>9.3223552133282173</v>
      </c>
      <c r="E21" s="42">
        <f t="shared" si="3"/>
        <v>3.0592236435409919</v>
      </c>
      <c r="F21" s="41">
        <v>2136826.5627899999</v>
      </c>
      <c r="G21" s="12">
        <v>2452943.2990999999</v>
      </c>
      <c r="H21" s="13">
        <f t="shared" si="1"/>
        <v>14.793747972566127</v>
      </c>
      <c r="I21" s="42">
        <f t="shared" si="4"/>
        <v>2.9946545534065945</v>
      </c>
      <c r="J21" s="41">
        <v>4166752.2642799998</v>
      </c>
      <c r="K21" s="12">
        <v>4760924.4911900004</v>
      </c>
      <c r="L21" s="13">
        <f t="shared" si="2"/>
        <v>14.259840499844826</v>
      </c>
      <c r="M21" s="42">
        <f t="shared" si="5"/>
        <v>2.9474118867201859</v>
      </c>
    </row>
    <row r="22" spans="1:13" ht="16.5" x14ac:dyDescent="0.25">
      <c r="A22" s="20" t="s">
        <v>34</v>
      </c>
      <c r="B22" s="39">
        <f>B23+B27+B29</f>
        <v>10040249.748119999</v>
      </c>
      <c r="C22" s="21">
        <f>C23+C27+C29</f>
        <v>10626580.502659999</v>
      </c>
      <c r="D22" s="19">
        <f t="shared" si="0"/>
        <v>5.8398024874808367</v>
      </c>
      <c r="E22" s="40">
        <f t="shared" si="3"/>
        <v>84.326800885343573</v>
      </c>
      <c r="F22" s="39">
        <f>F23+F27+F29</f>
        <v>59141690.144329995</v>
      </c>
      <c r="G22" s="21">
        <f>G23+G27+G29</f>
        <v>66897567.307470009</v>
      </c>
      <c r="H22" s="19">
        <f t="shared" si="1"/>
        <v>13.114060731461159</v>
      </c>
      <c r="I22" s="40">
        <f t="shared" si="4"/>
        <v>81.671314874111999</v>
      </c>
      <c r="J22" s="39">
        <f>J23+J27+J29</f>
        <v>112979865.87580001</v>
      </c>
      <c r="K22" s="21">
        <f>K23+K27+K29</f>
        <v>129050244.50048999</v>
      </c>
      <c r="L22" s="19">
        <f t="shared" si="2"/>
        <v>14.224108428625968</v>
      </c>
      <c r="M22" s="40">
        <f t="shared" si="5"/>
        <v>79.892933678899396</v>
      </c>
    </row>
    <row r="23" spans="1:13" ht="15.75" x14ac:dyDescent="0.25">
      <c r="A23" s="9" t="s">
        <v>35</v>
      </c>
      <c r="B23" s="39">
        <f>B24+B25+B26</f>
        <v>926689.64937999996</v>
      </c>
      <c r="C23" s="21">
        <f>C24+C25+C26</f>
        <v>932432.55278999999</v>
      </c>
      <c r="D23" s="19">
        <f>(C23-B23)/B23*100</f>
        <v>0.61972240801894218</v>
      </c>
      <c r="E23" s="40">
        <f t="shared" si="3"/>
        <v>7.3992809068216117</v>
      </c>
      <c r="F23" s="39">
        <f>F24+F25+F26</f>
        <v>5724865.8307099994</v>
      </c>
      <c r="G23" s="21">
        <f>G24+G25+G26</f>
        <v>6252097.0293899998</v>
      </c>
      <c r="H23" s="19">
        <f t="shared" si="1"/>
        <v>9.2094944103626801</v>
      </c>
      <c r="I23" s="40">
        <f t="shared" si="4"/>
        <v>7.6328184366398295</v>
      </c>
      <c r="J23" s="39">
        <f>J24+J25+J26</f>
        <v>11229067.893580001</v>
      </c>
      <c r="K23" s="21">
        <f>K24+K25+K26</f>
        <v>12313077.567260001</v>
      </c>
      <c r="L23" s="19">
        <f t="shared" si="2"/>
        <v>9.6536033440474718</v>
      </c>
      <c r="M23" s="40">
        <f t="shared" si="5"/>
        <v>7.6228285600846881</v>
      </c>
    </row>
    <row r="24" spans="1:13" ht="14.25" x14ac:dyDescent="0.2">
      <c r="A24" s="11" t="s">
        <v>12</v>
      </c>
      <c r="B24" s="41">
        <v>647072.16252000001</v>
      </c>
      <c r="C24" s="12">
        <v>661581.14515</v>
      </c>
      <c r="D24" s="13">
        <f t="shared" si="0"/>
        <v>2.2422510919794876</v>
      </c>
      <c r="E24" s="42">
        <f t="shared" si="3"/>
        <v>5.2499504880800334</v>
      </c>
      <c r="F24" s="41">
        <v>3980609.84008</v>
      </c>
      <c r="G24" s="12">
        <v>4301640.0284099998</v>
      </c>
      <c r="H24" s="13">
        <f t="shared" si="1"/>
        <v>8.0648493880914476</v>
      </c>
      <c r="I24" s="42">
        <f t="shared" si="4"/>
        <v>5.2516199224501179</v>
      </c>
      <c r="J24" s="41">
        <v>7844394.4342</v>
      </c>
      <c r="K24" s="12">
        <v>8419221.7928800005</v>
      </c>
      <c r="L24" s="13">
        <f t="shared" si="2"/>
        <v>7.3278742355670889</v>
      </c>
      <c r="M24" s="42">
        <f t="shared" si="5"/>
        <v>5.2122049898475966</v>
      </c>
    </row>
    <row r="25" spans="1:13" ht="14.25" x14ac:dyDescent="0.2">
      <c r="A25" s="11" t="s">
        <v>13</v>
      </c>
      <c r="B25" s="41">
        <v>116500.73714</v>
      </c>
      <c r="C25" s="12">
        <v>118086.25014</v>
      </c>
      <c r="D25" s="13">
        <f t="shared" si="0"/>
        <v>1.3609467535769157</v>
      </c>
      <c r="E25" s="42">
        <f t="shared" si="3"/>
        <v>0.9370686741948695</v>
      </c>
      <c r="F25" s="41">
        <v>732030.23190000001</v>
      </c>
      <c r="G25" s="12">
        <v>852800.66151000001</v>
      </c>
      <c r="H25" s="13">
        <f t="shared" si="1"/>
        <v>16.498011195048296</v>
      </c>
      <c r="I25" s="42">
        <f t="shared" si="4"/>
        <v>1.0411342916389865</v>
      </c>
      <c r="J25" s="41">
        <v>1425092.40292</v>
      </c>
      <c r="K25" s="12">
        <v>1643845.2487699999</v>
      </c>
      <c r="L25" s="13">
        <f t="shared" si="2"/>
        <v>15.350081538697246</v>
      </c>
      <c r="M25" s="42">
        <f t="shared" si="5"/>
        <v>1.0176781915190933</v>
      </c>
    </row>
    <row r="26" spans="1:13" ht="14.25" x14ac:dyDescent="0.2">
      <c r="A26" s="11" t="s">
        <v>14</v>
      </c>
      <c r="B26" s="41">
        <v>163116.74971999999</v>
      </c>
      <c r="C26" s="12">
        <v>152765.1575</v>
      </c>
      <c r="D26" s="13">
        <f t="shared" si="0"/>
        <v>-6.3461246240923392</v>
      </c>
      <c r="E26" s="42">
        <f t="shared" si="3"/>
        <v>1.2122617445467085</v>
      </c>
      <c r="F26" s="41">
        <v>1012225.75873</v>
      </c>
      <c r="G26" s="12">
        <v>1097656.33947</v>
      </c>
      <c r="H26" s="13">
        <f t="shared" si="1"/>
        <v>8.4398742082187681</v>
      </c>
      <c r="I26" s="42">
        <f t="shared" si="4"/>
        <v>1.3400642225507242</v>
      </c>
      <c r="J26" s="41">
        <v>1959581.0564600001</v>
      </c>
      <c r="K26" s="12">
        <v>2250010.5256099999</v>
      </c>
      <c r="L26" s="13">
        <f t="shared" si="2"/>
        <v>14.820997998146762</v>
      </c>
      <c r="M26" s="42">
        <f t="shared" si="5"/>
        <v>1.392945378717998</v>
      </c>
    </row>
    <row r="27" spans="1:13" ht="15.75" x14ac:dyDescent="0.25">
      <c r="A27" s="9" t="s">
        <v>36</v>
      </c>
      <c r="B27" s="39">
        <f>B28</f>
        <v>1263760.74645</v>
      </c>
      <c r="C27" s="21">
        <f>C28</f>
        <v>1418934.6775799999</v>
      </c>
      <c r="D27" s="19">
        <f t="shared" si="0"/>
        <v>12.278742757748672</v>
      </c>
      <c r="E27" s="40">
        <f t="shared" si="3"/>
        <v>11.259898891806872</v>
      </c>
      <c r="F27" s="39">
        <f>F28</f>
        <v>7890453.0870099999</v>
      </c>
      <c r="G27" s="21">
        <f>G28</f>
        <v>8396826.2128800005</v>
      </c>
      <c r="H27" s="19">
        <f t="shared" si="1"/>
        <v>6.4175418101609303</v>
      </c>
      <c r="I27" s="40">
        <f t="shared" si="4"/>
        <v>10.25119246000958</v>
      </c>
      <c r="J27" s="39">
        <f>J28</f>
        <v>14828048.272220001</v>
      </c>
      <c r="K27" s="21">
        <f>K28</f>
        <v>16542141.994200001</v>
      </c>
      <c r="L27" s="19">
        <f t="shared" si="2"/>
        <v>11.5598067291925</v>
      </c>
      <c r="M27" s="40">
        <f t="shared" si="5"/>
        <v>10.240974423295565</v>
      </c>
    </row>
    <row r="28" spans="1:13" ht="14.25" x14ac:dyDescent="0.2">
      <c r="A28" s="11" t="s">
        <v>15</v>
      </c>
      <c r="B28" s="41">
        <v>1263760.74645</v>
      </c>
      <c r="C28" s="12">
        <v>1418934.6775799999</v>
      </c>
      <c r="D28" s="13">
        <f t="shared" si="0"/>
        <v>12.278742757748672</v>
      </c>
      <c r="E28" s="42">
        <f t="shared" si="3"/>
        <v>11.259898891806872</v>
      </c>
      <c r="F28" s="41">
        <v>7890453.0870099999</v>
      </c>
      <c r="G28" s="12">
        <v>8396826.2128800005</v>
      </c>
      <c r="H28" s="13">
        <f t="shared" si="1"/>
        <v>6.4175418101609303</v>
      </c>
      <c r="I28" s="42">
        <f t="shared" si="4"/>
        <v>10.25119246000958</v>
      </c>
      <c r="J28" s="41">
        <v>14828048.272220001</v>
      </c>
      <c r="K28" s="12">
        <v>16542141.994200001</v>
      </c>
      <c r="L28" s="13">
        <f t="shared" si="2"/>
        <v>11.5598067291925</v>
      </c>
      <c r="M28" s="42">
        <f t="shared" si="5"/>
        <v>10.240974423295565</v>
      </c>
    </row>
    <row r="29" spans="1:13" ht="15.75" x14ac:dyDescent="0.25">
      <c r="A29" s="9" t="s">
        <v>37</v>
      </c>
      <c r="B29" s="39">
        <f>B30+B31+B32+B33+B34+B35+B36+B37+B38+B39+B40+B41</f>
        <v>7849799.3522899998</v>
      </c>
      <c r="C29" s="21">
        <f>C30+C31+C32+C33+C34+C35+C36+C37+C38+C39+C40+C41</f>
        <v>8275213.2722899998</v>
      </c>
      <c r="D29" s="19">
        <f t="shared" si="0"/>
        <v>5.4194241267567573</v>
      </c>
      <c r="E29" s="40">
        <f t="shared" si="3"/>
        <v>65.667621086715087</v>
      </c>
      <c r="F29" s="39">
        <f>F30+F31+F32+F33+F34+F35+F36+F37+F38+F39+F40+F41</f>
        <v>45526371.226609997</v>
      </c>
      <c r="G29" s="21">
        <f>G30+G31+G32+G33+G34+G35+G36+G37+G38+G39+G40+G41</f>
        <v>52248644.065200008</v>
      </c>
      <c r="H29" s="19">
        <f t="shared" si="1"/>
        <v>14.765668023769193</v>
      </c>
      <c r="I29" s="40">
        <f t="shared" si="4"/>
        <v>63.787303977462592</v>
      </c>
      <c r="J29" s="39">
        <f>J30+J31+J32+J33+J34+J35+J36+J37+J38+J39+J40+J41</f>
        <v>86922749.710000008</v>
      </c>
      <c r="K29" s="21">
        <f>K30+K31+K32+K33+K34+K35+K36+K37+K38+K39+K40+K41</f>
        <v>100195024.93902999</v>
      </c>
      <c r="L29" s="19">
        <f t="shared" si="2"/>
        <v>15.269046680311217</v>
      </c>
      <c r="M29" s="40">
        <f t="shared" si="5"/>
        <v>62.029130695519143</v>
      </c>
    </row>
    <row r="30" spans="1:13" ht="14.25" x14ac:dyDescent="0.2">
      <c r="A30" s="32" t="s">
        <v>16</v>
      </c>
      <c r="B30" s="41">
        <v>1387321.4927399999</v>
      </c>
      <c r="C30" s="12">
        <v>1359566.3751300001</v>
      </c>
      <c r="D30" s="13">
        <f t="shared" si="0"/>
        <v>-2.0006262250851954</v>
      </c>
      <c r="E30" s="42">
        <f t="shared" si="3"/>
        <v>10.788784122728631</v>
      </c>
      <c r="F30" s="41">
        <v>8190030.0550600002</v>
      </c>
      <c r="G30" s="12">
        <v>8823731.2482200004</v>
      </c>
      <c r="H30" s="13">
        <f t="shared" si="1"/>
        <v>7.7374709115808944</v>
      </c>
      <c r="I30" s="42">
        <f t="shared" si="4"/>
        <v>10.77237577004459</v>
      </c>
      <c r="J30" s="41">
        <v>16434619.655540001</v>
      </c>
      <c r="K30" s="12">
        <v>17665363.868670002</v>
      </c>
      <c r="L30" s="13">
        <f t="shared" si="2"/>
        <v>7.4887295168715715</v>
      </c>
      <c r="M30" s="42">
        <f t="shared" si="5"/>
        <v>10.936343045579578</v>
      </c>
    </row>
    <row r="31" spans="1:13" ht="14.25" x14ac:dyDescent="0.2">
      <c r="A31" s="11" t="s">
        <v>17</v>
      </c>
      <c r="B31" s="41">
        <v>2495008.5561299999</v>
      </c>
      <c r="C31" s="12">
        <v>2541232.3568899999</v>
      </c>
      <c r="D31" s="13">
        <f t="shared" si="0"/>
        <v>1.8526509917744576</v>
      </c>
      <c r="E31" s="42">
        <f t="shared" si="3"/>
        <v>20.165846850660401</v>
      </c>
      <c r="F31" s="41">
        <v>14352300.766100001</v>
      </c>
      <c r="G31" s="12">
        <v>16434420.672280001</v>
      </c>
      <c r="H31" s="13">
        <f t="shared" si="1"/>
        <v>14.50722041094587</v>
      </c>
      <c r="I31" s="42">
        <f t="shared" si="4"/>
        <v>20.063819949242287</v>
      </c>
      <c r="J31" s="41">
        <v>26505559.901330002</v>
      </c>
      <c r="K31" s="12">
        <v>30610600.442400001</v>
      </c>
      <c r="L31" s="13">
        <f t="shared" si="2"/>
        <v>15.487469634112561</v>
      </c>
      <c r="M31" s="42">
        <f t="shared" si="5"/>
        <v>18.950531093388715</v>
      </c>
    </row>
    <row r="32" spans="1:13" ht="14.25" x14ac:dyDescent="0.2">
      <c r="A32" s="11" t="s">
        <v>18</v>
      </c>
      <c r="B32" s="41">
        <v>158069.96716999999</v>
      </c>
      <c r="C32" s="12">
        <v>149141.31645000001</v>
      </c>
      <c r="D32" s="13">
        <f t="shared" si="0"/>
        <v>-5.6485434139411526</v>
      </c>
      <c r="E32" s="42">
        <f t="shared" si="3"/>
        <v>1.1835049000860667</v>
      </c>
      <c r="F32" s="41">
        <v>642993.78715999995</v>
      </c>
      <c r="G32" s="12">
        <v>503559.60249000002</v>
      </c>
      <c r="H32" s="13">
        <f t="shared" si="1"/>
        <v>-21.685152711328406</v>
      </c>
      <c r="I32" s="42">
        <f t="shared" si="4"/>
        <v>0.61476637354870078</v>
      </c>
      <c r="J32" s="41">
        <v>1249326.5415000001</v>
      </c>
      <c r="K32" s="12">
        <v>1198525.5894899999</v>
      </c>
      <c r="L32" s="13">
        <f t="shared" si="2"/>
        <v>-4.0662669304220591</v>
      </c>
      <c r="M32" s="42">
        <f t="shared" si="5"/>
        <v>0.74198794279095537</v>
      </c>
    </row>
    <row r="33" spans="1:13" ht="14.25" x14ac:dyDescent="0.2">
      <c r="A33" s="11" t="s">
        <v>19</v>
      </c>
      <c r="B33" s="41">
        <v>873053.68208000006</v>
      </c>
      <c r="C33" s="12">
        <v>863560.48403000005</v>
      </c>
      <c r="D33" s="13">
        <f t="shared" si="0"/>
        <v>-1.0873555939175481</v>
      </c>
      <c r="E33" s="42">
        <f t="shared" si="3"/>
        <v>6.8527493835877333</v>
      </c>
      <c r="F33" s="41">
        <v>4746029.1488800002</v>
      </c>
      <c r="G33" s="12">
        <v>5481436.7426899998</v>
      </c>
      <c r="H33" s="13">
        <f t="shared" si="1"/>
        <v>15.495218649964379</v>
      </c>
      <c r="I33" s="42">
        <f t="shared" si="4"/>
        <v>6.6919645092202442</v>
      </c>
      <c r="J33" s="41">
        <v>9774666.2749700006</v>
      </c>
      <c r="K33" s="12">
        <v>11226447.70562</v>
      </c>
      <c r="L33" s="13">
        <f t="shared" si="2"/>
        <v>14.852491019233852</v>
      </c>
      <c r="M33" s="42">
        <f t="shared" si="5"/>
        <v>6.9501134652350496</v>
      </c>
    </row>
    <row r="34" spans="1:13" ht="14.25" x14ac:dyDescent="0.2">
      <c r="A34" s="11" t="s">
        <v>20</v>
      </c>
      <c r="B34" s="41">
        <v>506013.32293000002</v>
      </c>
      <c r="C34" s="12">
        <v>552199.42890000006</v>
      </c>
      <c r="D34" s="13">
        <f t="shared" si="0"/>
        <v>9.1274486020577061</v>
      </c>
      <c r="E34" s="42">
        <f t="shared" si="3"/>
        <v>4.3819562914142267</v>
      </c>
      <c r="F34" s="41">
        <v>2837262.6375099998</v>
      </c>
      <c r="G34" s="12">
        <v>3475560.4907200001</v>
      </c>
      <c r="H34" s="13">
        <f t="shared" si="1"/>
        <v>22.49696044248391</v>
      </c>
      <c r="I34" s="42">
        <f t="shared" si="4"/>
        <v>4.2431078830862106</v>
      </c>
      <c r="J34" s="41">
        <v>5428702.82192</v>
      </c>
      <c r="K34" s="12">
        <v>6719586.8098999998</v>
      </c>
      <c r="L34" s="13">
        <f t="shared" si="2"/>
        <v>23.778866339260134</v>
      </c>
      <c r="M34" s="42">
        <f t="shared" si="5"/>
        <v>4.1599882699246606</v>
      </c>
    </row>
    <row r="35" spans="1:13" ht="14.25" x14ac:dyDescent="0.2">
      <c r="A35" s="11" t="s">
        <v>21</v>
      </c>
      <c r="B35" s="41">
        <v>560351.03925999999</v>
      </c>
      <c r="C35" s="12">
        <v>658074.09577999997</v>
      </c>
      <c r="D35" s="13">
        <f t="shared" si="0"/>
        <v>17.439613683781712</v>
      </c>
      <c r="E35" s="42">
        <f t="shared" si="3"/>
        <v>5.2221204392844651</v>
      </c>
      <c r="F35" s="41">
        <v>3254286.0765999998</v>
      </c>
      <c r="G35" s="12">
        <v>4058346.1774800001</v>
      </c>
      <c r="H35" s="13">
        <f t="shared" si="1"/>
        <v>24.707726424594579</v>
      </c>
      <c r="I35" s="42">
        <f t="shared" si="4"/>
        <v>4.9545967345229158</v>
      </c>
      <c r="J35" s="41">
        <v>6180028.0930300001</v>
      </c>
      <c r="K35" s="12">
        <v>7614096.70689</v>
      </c>
      <c r="L35" s="13">
        <f t="shared" si="2"/>
        <v>23.20488826705142</v>
      </c>
      <c r="M35" s="42">
        <f t="shared" si="5"/>
        <v>4.7137649803211286</v>
      </c>
    </row>
    <row r="36" spans="1:13" ht="14.25" x14ac:dyDescent="0.2">
      <c r="A36" s="11" t="s">
        <v>22</v>
      </c>
      <c r="B36" s="41">
        <v>897059.66601000004</v>
      </c>
      <c r="C36" s="12">
        <v>1207408.5946899999</v>
      </c>
      <c r="D36" s="13">
        <f t="shared" si="0"/>
        <v>34.596241525426052</v>
      </c>
      <c r="E36" s="42">
        <f t="shared" si="3"/>
        <v>9.5813421943389745</v>
      </c>
      <c r="F36" s="41">
        <v>5806489.7479299996</v>
      </c>
      <c r="G36" s="12">
        <v>7104863.5666300002</v>
      </c>
      <c r="H36" s="13">
        <f t="shared" si="1"/>
        <v>22.360735574584766</v>
      </c>
      <c r="I36" s="42">
        <f t="shared" si="4"/>
        <v>8.6739110679597324</v>
      </c>
      <c r="J36" s="41">
        <v>10428705.212819999</v>
      </c>
      <c r="K36" s="12">
        <v>12729775.23082</v>
      </c>
      <c r="L36" s="13">
        <f t="shared" si="2"/>
        <v>22.064771906404044</v>
      </c>
      <c r="M36" s="42">
        <f t="shared" si="5"/>
        <v>7.8807993909638583</v>
      </c>
    </row>
    <row r="37" spans="1:13" ht="14.25" x14ac:dyDescent="0.2">
      <c r="A37" s="14" t="s">
        <v>23</v>
      </c>
      <c r="B37" s="41">
        <v>231400.9319</v>
      </c>
      <c r="C37" s="12">
        <v>254504.36137</v>
      </c>
      <c r="D37" s="13">
        <f t="shared" si="0"/>
        <v>9.9841557595732411</v>
      </c>
      <c r="E37" s="42">
        <f t="shared" si="3"/>
        <v>2.0196090925323871</v>
      </c>
      <c r="F37" s="41">
        <v>1333780.3308300001</v>
      </c>
      <c r="G37" s="12">
        <v>1502059.4897799999</v>
      </c>
      <c r="H37" s="13">
        <f t="shared" si="1"/>
        <v>12.616707193851115</v>
      </c>
      <c r="I37" s="42">
        <f t="shared" si="4"/>
        <v>1.8337763013958217</v>
      </c>
      <c r="J37" s="41">
        <v>2577286.0098299999</v>
      </c>
      <c r="K37" s="12">
        <v>2873943.7755300002</v>
      </c>
      <c r="L37" s="13">
        <f t="shared" si="2"/>
        <v>11.510471269720203</v>
      </c>
      <c r="M37" s="42">
        <f t="shared" si="5"/>
        <v>1.7792124326771983</v>
      </c>
    </row>
    <row r="38" spans="1:13" ht="14.25" x14ac:dyDescent="0.2">
      <c r="A38" s="11" t="s">
        <v>24</v>
      </c>
      <c r="B38" s="41">
        <v>252586.26483999999</v>
      </c>
      <c r="C38" s="12">
        <v>199159.50790999999</v>
      </c>
      <c r="D38" s="13">
        <f t="shared" si="0"/>
        <v>-21.151885263374485</v>
      </c>
      <c r="E38" s="42">
        <f t="shared" si="3"/>
        <v>1.5804222406018242</v>
      </c>
      <c r="F38" s="41">
        <v>1692792.3634800001</v>
      </c>
      <c r="G38" s="12">
        <v>1665371.8781399999</v>
      </c>
      <c r="H38" s="13">
        <f t="shared" si="1"/>
        <v>-1.6198374905017756</v>
      </c>
      <c r="I38" s="42">
        <f t="shared" si="4"/>
        <v>2.0331548143885279</v>
      </c>
      <c r="J38" s="41">
        <v>3036353.3307099999</v>
      </c>
      <c r="K38" s="12">
        <v>3259903.2903900002</v>
      </c>
      <c r="L38" s="13">
        <f t="shared" si="2"/>
        <v>7.3624488105186012</v>
      </c>
      <c r="M38" s="42">
        <f t="shared" si="5"/>
        <v>2.0181537693852669</v>
      </c>
    </row>
    <row r="39" spans="1:13" ht="14.25" x14ac:dyDescent="0.2">
      <c r="A39" s="11" t="s">
        <v>25</v>
      </c>
      <c r="B39" s="41">
        <v>156546.92847000001</v>
      </c>
      <c r="C39" s="12">
        <v>122095.34977</v>
      </c>
      <c r="D39" s="13">
        <f>(C39-B39)/B39*100</f>
        <v>-22.007189177526513</v>
      </c>
      <c r="E39" s="42">
        <f t="shared" si="3"/>
        <v>0.96888272257514463</v>
      </c>
      <c r="F39" s="41">
        <v>795705.08368000004</v>
      </c>
      <c r="G39" s="12">
        <v>906407.58063999994</v>
      </c>
      <c r="H39" s="13">
        <f t="shared" si="1"/>
        <v>13.912503417474698</v>
      </c>
      <c r="I39" s="42">
        <f t="shared" si="4"/>
        <v>1.1065798339495871</v>
      </c>
      <c r="J39" s="41">
        <v>1657162.72324</v>
      </c>
      <c r="K39" s="12">
        <v>1849214.0912899999</v>
      </c>
      <c r="L39" s="13">
        <f t="shared" si="2"/>
        <v>11.58916775985106</v>
      </c>
      <c r="M39" s="42">
        <f t="shared" si="5"/>
        <v>1.1448187434697747</v>
      </c>
    </row>
    <row r="40" spans="1:13" ht="14.25" x14ac:dyDescent="0.2">
      <c r="A40" s="11" t="s">
        <v>26</v>
      </c>
      <c r="B40" s="41">
        <v>324231.31637000002</v>
      </c>
      <c r="C40" s="12">
        <v>358200.78677000001</v>
      </c>
      <c r="D40" s="13">
        <f>(C40-B40)/B40*100</f>
        <v>10.47692455507147</v>
      </c>
      <c r="E40" s="42">
        <f t="shared" si="3"/>
        <v>2.8424878930118851</v>
      </c>
      <c r="F40" s="41">
        <v>1818353.71792</v>
      </c>
      <c r="G40" s="12">
        <v>2231162.2385399998</v>
      </c>
      <c r="H40" s="13">
        <f t="shared" si="1"/>
        <v>22.702322246312349</v>
      </c>
      <c r="I40" s="42">
        <f t="shared" si="4"/>
        <v>2.7238950690316268</v>
      </c>
      <c r="J40" s="41">
        <v>3551423.66072</v>
      </c>
      <c r="K40" s="12">
        <v>4330005.0413499996</v>
      </c>
      <c r="L40" s="13">
        <f t="shared" si="2"/>
        <v>21.923078038854801</v>
      </c>
      <c r="M40" s="42">
        <f t="shared" si="5"/>
        <v>2.6806365763728719</v>
      </c>
    </row>
    <row r="41" spans="1:13" ht="14.25" x14ac:dyDescent="0.2">
      <c r="A41" s="11" t="s">
        <v>27</v>
      </c>
      <c r="B41" s="41">
        <v>8156.1843900000003</v>
      </c>
      <c r="C41" s="12">
        <v>10070.614600000001</v>
      </c>
      <c r="D41" s="13">
        <f t="shared" si="0"/>
        <v>23.472130085082597</v>
      </c>
      <c r="E41" s="42">
        <f t="shared" si="3"/>
        <v>7.9914955893352541E-2</v>
      </c>
      <c r="F41" s="41">
        <v>56347.511460000002</v>
      </c>
      <c r="G41" s="12">
        <v>61724.377589999996</v>
      </c>
      <c r="H41" s="13">
        <f t="shared" si="1"/>
        <v>9.5423311352745834</v>
      </c>
      <c r="I41" s="42">
        <f t="shared" si="4"/>
        <v>7.5355671072340549E-2</v>
      </c>
      <c r="J41" s="41">
        <v>98915.484389999998</v>
      </c>
      <c r="K41" s="12">
        <v>117562.38668</v>
      </c>
      <c r="L41" s="13">
        <f t="shared" si="2"/>
        <v>18.851348102871075</v>
      </c>
      <c r="M41" s="42">
        <f t="shared" si="5"/>
        <v>7.2780985410087332E-2</v>
      </c>
    </row>
    <row r="42" spans="1:13" ht="15.75" x14ac:dyDescent="0.25">
      <c r="A42" s="22" t="s">
        <v>38</v>
      </c>
      <c r="B42" s="39">
        <f>B43</f>
        <v>366947.6202</v>
      </c>
      <c r="C42" s="21">
        <f>C43</f>
        <v>380077.41486999998</v>
      </c>
      <c r="D42" s="19">
        <f t="shared" si="0"/>
        <v>3.5781114107903877</v>
      </c>
      <c r="E42" s="40">
        <f t="shared" si="3"/>
        <v>3.0160889927607299</v>
      </c>
      <c r="F42" s="39">
        <f>F43</f>
        <v>2280211.6712400001</v>
      </c>
      <c r="G42" s="21">
        <f>G43</f>
        <v>2282588.4148400002</v>
      </c>
      <c r="H42" s="19">
        <f t="shared" si="1"/>
        <v>0.10423346349717026</v>
      </c>
      <c r="I42" s="40">
        <f t="shared" si="4"/>
        <v>2.7866782703708468</v>
      </c>
      <c r="J42" s="39">
        <f>J43</f>
        <v>4307954.4021199998</v>
      </c>
      <c r="K42" s="21">
        <f>K43</f>
        <v>4691480.4353999998</v>
      </c>
      <c r="L42" s="19">
        <f t="shared" si="2"/>
        <v>8.9027412428335353</v>
      </c>
      <c r="M42" s="40">
        <f t="shared" si="5"/>
        <v>2.9044201871298516</v>
      </c>
    </row>
    <row r="43" spans="1:13" ht="14.25" x14ac:dyDescent="0.2">
      <c r="A43" s="11" t="s">
        <v>28</v>
      </c>
      <c r="B43" s="41">
        <v>366947.6202</v>
      </c>
      <c r="C43" s="12">
        <v>380077.41486999998</v>
      </c>
      <c r="D43" s="13">
        <f t="shared" si="0"/>
        <v>3.5781114107903877</v>
      </c>
      <c r="E43" s="42">
        <f t="shared" si="3"/>
        <v>3.0160889927607299</v>
      </c>
      <c r="F43" s="41">
        <v>2280211.6712400001</v>
      </c>
      <c r="G43" s="12">
        <v>2282588.4148400002</v>
      </c>
      <c r="H43" s="13">
        <f t="shared" si="1"/>
        <v>0.10423346349717026</v>
      </c>
      <c r="I43" s="42">
        <f t="shared" si="4"/>
        <v>2.7866782703708468</v>
      </c>
      <c r="J43" s="41">
        <v>4307954.4021199998</v>
      </c>
      <c r="K43" s="12">
        <v>4691480.4353999998</v>
      </c>
      <c r="L43" s="13">
        <f t="shared" si="2"/>
        <v>8.9027412428335353</v>
      </c>
      <c r="M43" s="42">
        <f t="shared" si="5"/>
        <v>2.9044201871298516</v>
      </c>
    </row>
    <row r="44" spans="1:13" ht="15.75" x14ac:dyDescent="0.25">
      <c r="A44" s="9" t="s">
        <v>39</v>
      </c>
      <c r="B44" s="44">
        <f>B8+B22+B42</f>
        <v>12003225.575339999</v>
      </c>
      <c r="C44" s="8">
        <f>C8+C22+C42</f>
        <v>12601664.466209998</v>
      </c>
      <c r="D44" s="31">
        <f t="shared" si="0"/>
        <v>4.9856506246076115</v>
      </c>
      <c r="E44" s="43">
        <f t="shared" si="3"/>
        <v>100</v>
      </c>
      <c r="F44" s="45">
        <f>F8+F22+F42</f>
        <v>71483238.703170002</v>
      </c>
      <c r="G44" s="15">
        <f>G8+G22+G42</f>
        <v>80185726.976050004</v>
      </c>
      <c r="H44" s="16">
        <f t="shared" si="1"/>
        <v>12.174166183231542</v>
      </c>
      <c r="I44" s="46">
        <f t="shared" si="4"/>
        <v>97.894049363126655</v>
      </c>
      <c r="J44" s="45">
        <f>J8+J22+J42</f>
        <v>131296624.34339</v>
      </c>
      <c r="K44" s="15">
        <f>K8+K22+K42</f>
        <v>155906467.43129</v>
      </c>
      <c r="L44" s="16">
        <f t="shared" si="2"/>
        <v>18.743698256503542</v>
      </c>
      <c r="M44" s="46">
        <f t="shared" si="5"/>
        <v>96.519189954361124</v>
      </c>
    </row>
    <row r="45" spans="1:13" ht="15.75" x14ac:dyDescent="0.25">
      <c r="A45" s="23" t="s">
        <v>40</v>
      </c>
      <c r="B45" s="47"/>
      <c r="C45" s="24"/>
      <c r="D45" s="25"/>
      <c r="E45" s="48"/>
      <c r="F45" s="49">
        <f>F46-F44</f>
        <v>4770706.013168484</v>
      </c>
      <c r="G45" s="26">
        <f>G46-G44</f>
        <v>1724999.4651561677</v>
      </c>
      <c r="H45" s="27">
        <f t="shared" si="1"/>
        <v>-63.841841010645254</v>
      </c>
      <c r="I45" s="50">
        <f t="shared" si="4"/>
        <v>2.1059506368733487</v>
      </c>
      <c r="J45" s="49">
        <f>J46-J44</f>
        <v>15903465.818948492</v>
      </c>
      <c r="K45" s="26">
        <f>K46-K44</f>
        <v>5622517.1209115088</v>
      </c>
      <c r="L45" s="27">
        <f t="shared" si="2"/>
        <v>-64.645963433879601</v>
      </c>
      <c r="M45" s="50">
        <f t="shared" si="5"/>
        <v>3.4808100456388824</v>
      </c>
    </row>
    <row r="46" spans="1:13" s="18" customFormat="1" ht="22.5" customHeight="1" thickBot="1" x14ac:dyDescent="0.35">
      <c r="A46" s="17" t="s">
        <v>46</v>
      </c>
      <c r="B46" s="51"/>
      <c r="C46" s="52"/>
      <c r="D46" s="53"/>
      <c r="E46" s="54"/>
      <c r="F46" s="55">
        <v>76253944.716338485</v>
      </c>
      <c r="G46" s="56">
        <v>81910726.441206172</v>
      </c>
      <c r="H46" s="57">
        <f t="shared" si="1"/>
        <v>7.4183463503569289</v>
      </c>
      <c r="I46" s="58">
        <f t="shared" si="4"/>
        <v>100</v>
      </c>
      <c r="J46" s="55">
        <v>147200090.1623385</v>
      </c>
      <c r="K46" s="56">
        <v>161528984.55220151</v>
      </c>
      <c r="L46" s="57">
        <f t="shared" si="2"/>
        <v>9.7342972915712913</v>
      </c>
      <c r="M46" s="58">
        <f t="shared" si="5"/>
        <v>100</v>
      </c>
    </row>
    <row r="47" spans="1:13" ht="20.25" customHeight="1" x14ac:dyDescent="0.2"/>
    <row r="48" spans="1:13" ht="15" x14ac:dyDescent="0.2">
      <c r="C48" s="29"/>
    </row>
    <row r="49" spans="1:3" ht="15" x14ac:dyDescent="0.2">
      <c r="A49" s="1" t="s">
        <v>47</v>
      </c>
      <c r="C49" s="30"/>
    </row>
    <row r="50" spans="1:3" ht="25.5" x14ac:dyDescent="0.2">
      <c r="A50" s="33" t="s">
        <v>45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2018-07-02T08:54:07Z</dcterms:modified>
</cp:coreProperties>
</file>